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315" windowHeight="10860" activeTab="1"/>
  </bookViews>
  <sheets>
    <sheet name="in English" sheetId="1" r:id="rId1"/>
    <sheet name="in Mizo" sheetId="2" r:id="rId2"/>
  </sheets>
  <definedNames/>
  <calcPr fullCalcOnLoad="1"/>
</workbook>
</file>

<file path=xl/sharedStrings.xml><?xml version="1.0" encoding="utf-8"?>
<sst xmlns="http://schemas.openxmlformats.org/spreadsheetml/2006/main" count="127" uniqueCount="38">
  <si>
    <t>Fixed</t>
  </si>
  <si>
    <t>Energy</t>
  </si>
  <si>
    <t>(Rs)</t>
  </si>
  <si>
    <t xml:space="preserve">Monthly Bill calculation </t>
  </si>
  <si>
    <t xml:space="preserve">for Mizoram in respect of LT Supply- Kutir Jyoti, Domestic, </t>
  </si>
  <si>
    <t>Non-domestic/Commercial and Industrial categories.</t>
  </si>
  <si>
    <t>LT Category-1: Kutir Jyoty</t>
  </si>
  <si>
    <t>Consumption</t>
  </si>
  <si>
    <t>Bill Amount**</t>
  </si>
  <si>
    <t>(kWh)</t>
  </si>
  <si>
    <t>Charge   (Rs)</t>
  </si>
  <si>
    <t>Charge (Rs)</t>
  </si>
  <si>
    <t>LT Category-2: Domestic</t>
  </si>
  <si>
    <t>Contracted</t>
  </si>
  <si>
    <t>Load(kW)</t>
  </si>
  <si>
    <t>LT Category-3: Non-domestic/Commercial</t>
  </si>
  <si>
    <t>LT Category-7: Industrial</t>
  </si>
  <si>
    <t>as per new tariff (effecive from 1st April,2016)</t>
  </si>
  <si>
    <t xml:space="preserve">**Excluding meter rent . </t>
  </si>
  <si>
    <t xml:space="preserve">**Excluding meter rent. </t>
  </si>
  <si>
    <t>LT Supply- Kutir Jyoti, Domestic, Non-domestic/Commercial</t>
  </si>
  <si>
    <t xml:space="preserve"> leh Industrial te a thlakhata Electric Bill zat hriatna.</t>
  </si>
  <si>
    <t>Unit</t>
  </si>
  <si>
    <t>Bill zat**</t>
  </si>
  <si>
    <t>hmanzat(kWh)</t>
  </si>
  <si>
    <t>**Meter rent leh rebate tel lovin</t>
  </si>
  <si>
    <t>**Meter rent tel lovin</t>
  </si>
  <si>
    <t xml:space="preserve">Tariff thar (effective from 01.04.2016) hmanga </t>
  </si>
  <si>
    <t>In contracted load, enter 0.5 if your contracted load is less than 0.5kW.</t>
  </si>
  <si>
    <t>If your contracted load is higher than 0.5kW, enter your actual contracted load.</t>
  </si>
  <si>
    <t>Enter  your contracted load  and your unit consumption(in kWh)/month only.</t>
  </si>
  <si>
    <t>Enter your unit consumption (in kWh)/month only</t>
  </si>
  <si>
    <t>A hnuaiah hian I Contracted load leh thla khat Unit I hman zat chhut luh tur a ni.</t>
  </si>
  <si>
    <t>A hnuaiah hian  Unit I hman zat chauh chhut luh tur a ni.</t>
  </si>
  <si>
    <t xml:space="preserve">I contracted load 0.5kW aia a tlem chuan 0.5 chhut luh tur. I contracted load   </t>
  </si>
  <si>
    <t xml:space="preserve">0.5kW aia a san chuan, I contracted load dik tak chhut luh tur. </t>
  </si>
  <si>
    <t>First, click "Enable Editing" in Protected View above.</t>
  </si>
  <si>
    <t>A chung Protected View-a lo lang "Enable Editing" khi Click phawt tur.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</si>
</sst>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Rs.&quot;\ #,##0_);\(&quot;Rs.&quot;\ #,##0\)"/>
    <numFmt numFmtId="179" formatCode="&quot;Rs.&quot;\ #,##0_);[Red]\(&quot;Rs.&quot;\ #,##0\)"/>
    <numFmt numFmtId="180" formatCode="&quot;Rs.&quot;\ #,##0.00_);\(&quot;Rs.&quot;\ #,##0.00\)"/>
    <numFmt numFmtId="181" formatCode="&quot;Rs.&quot;\ #,##0.00_);[Red]\(&quot;Rs.&quot;\ #,##0.00\)"/>
    <numFmt numFmtId="182" formatCode="_(&quot;Rs.&quot;\ * #,##0_);_(&quot;Rs.&quot;\ * \(#,##0\);_(&quot;Rs.&quot;\ * &quot;-&quot;_);_(@_)"/>
    <numFmt numFmtId="183" formatCode="_(&quot;Rs.&quot;\ * #,##0.00_);_(&quot;Rs.&quot;\ * \(#,##0.00\);_(&quot;Rs.&quot;\ 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0.0%"/>
    <numFmt numFmtId="194" formatCode="0.0000000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%"/>
    <numFmt numFmtId="203" formatCode="0.0000%"/>
    <numFmt numFmtId="204" formatCode="0.00000%"/>
    <numFmt numFmtId="205" formatCode="0.000000%"/>
    <numFmt numFmtId="206" formatCode="0.0000000%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3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13" borderId="10" xfId="0" applyFont="1" applyFill="1" applyBorder="1" applyAlignment="1">
      <alignment horizontal="center"/>
    </xf>
    <xf numFmtId="0" fontId="44" fillId="0" borderId="11" xfId="0" applyFont="1" applyBorder="1" applyAlignment="1">
      <alignment horizontal="center"/>
    </xf>
    <xf numFmtId="2" fontId="44" fillId="0" borderId="11" xfId="0" applyNumberFormat="1" applyFont="1" applyBorder="1" applyAlignment="1">
      <alignment horizontal="center"/>
    </xf>
    <xf numFmtId="0" fontId="44" fillId="13" borderId="11" xfId="0" applyFont="1" applyFill="1" applyBorder="1" applyAlignment="1">
      <alignment horizontal="center"/>
    </xf>
    <xf numFmtId="0" fontId="49" fillId="33" borderId="12" xfId="0" applyFont="1" applyFill="1" applyBorder="1" applyAlignment="1">
      <alignment vertical="center"/>
    </xf>
    <xf numFmtId="0" fontId="49" fillId="0" borderId="12" xfId="0" applyFont="1" applyBorder="1" applyAlignment="1">
      <alignment vertical="center"/>
    </xf>
    <xf numFmtId="2" fontId="49" fillId="0" borderId="12" xfId="0" applyNumberFormat="1" applyFont="1" applyBorder="1" applyAlignment="1">
      <alignment horizontal="right" vertical="center"/>
    </xf>
    <xf numFmtId="2" fontId="49" fillId="13" borderId="12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/>
    </xf>
    <xf numFmtId="0" fontId="50" fillId="0" borderId="0" xfId="0" applyFont="1" applyAlignment="1">
      <alignment horizontal="left"/>
    </xf>
    <xf numFmtId="0" fontId="49" fillId="0" borderId="13" xfId="0" applyFont="1" applyBorder="1" applyAlignment="1">
      <alignment vertical="center"/>
    </xf>
    <xf numFmtId="2" fontId="0" fillId="0" borderId="0" xfId="0" applyNumberFormat="1" applyAlignment="1">
      <alignment horizontal="right"/>
    </xf>
    <xf numFmtId="0" fontId="50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2" fontId="49" fillId="0" borderId="0" xfId="0" applyNumberFormat="1" applyFont="1" applyBorder="1" applyAlignment="1">
      <alignment horizontal="right" vertical="center"/>
    </xf>
    <xf numFmtId="0" fontId="50" fillId="0" borderId="0" xfId="0" applyFont="1" applyAlignment="1">
      <alignment horizontal="left"/>
    </xf>
    <xf numFmtId="0" fontId="26" fillId="0" borderId="0" xfId="0" applyFont="1" applyAlignment="1">
      <alignment/>
    </xf>
    <xf numFmtId="0" fontId="50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37">
      <selection activeCell="H17" sqref="H17"/>
    </sheetView>
  </sheetViews>
  <sheetFormatPr defaultColWidth="9.140625" defaultRowHeight="12.75"/>
  <cols>
    <col min="1" max="1" width="18.140625" style="0" customWidth="1"/>
    <col min="2" max="3" width="14.8515625" style="0" customWidth="1"/>
    <col min="4" max="4" width="15.57421875" style="0" customWidth="1"/>
    <col min="5" max="5" width="13.28125" style="0" customWidth="1"/>
  </cols>
  <sheetData>
    <row r="1" spans="1:5" ht="17.25">
      <c r="A1" s="24" t="s">
        <v>3</v>
      </c>
      <c r="B1" s="24"/>
      <c r="C1" s="24"/>
      <c r="D1" s="24"/>
      <c r="E1" s="24"/>
    </row>
    <row r="2" spans="1:5" ht="17.25">
      <c r="A2" s="24" t="s">
        <v>17</v>
      </c>
      <c r="B2" s="24"/>
      <c r="C2" s="24"/>
      <c r="D2" s="24"/>
      <c r="E2" s="24"/>
    </row>
    <row r="3" spans="1:5" ht="17.25">
      <c r="A3" s="24" t="s">
        <v>4</v>
      </c>
      <c r="B3" s="24"/>
      <c r="C3" s="24"/>
      <c r="D3" s="24"/>
      <c r="E3" s="24"/>
    </row>
    <row r="4" spans="1:5" ht="17.25">
      <c r="A4" s="24" t="s">
        <v>5</v>
      </c>
      <c r="B4" s="24"/>
      <c r="C4" s="24"/>
      <c r="D4" s="24"/>
      <c r="E4" s="24"/>
    </row>
    <row r="5" spans="1:5" ht="18.75">
      <c r="A5" s="1"/>
      <c r="B5" s="1"/>
      <c r="C5" s="1"/>
      <c r="D5" s="1"/>
      <c r="E5" s="1"/>
    </row>
    <row r="6" spans="1:5" ht="18.75">
      <c r="A6" s="22" t="s">
        <v>6</v>
      </c>
      <c r="B6" s="22"/>
      <c r="C6" s="22"/>
      <c r="D6" s="22"/>
      <c r="E6" s="22"/>
    </row>
    <row r="7" spans="1:5" ht="18.75">
      <c r="A7" s="2" t="s">
        <v>36</v>
      </c>
      <c r="B7" s="20"/>
      <c r="C7" s="20"/>
      <c r="D7" s="20"/>
      <c r="E7" s="20"/>
    </row>
    <row r="8" spans="1:5" ht="21.75" thickBot="1">
      <c r="A8" s="2" t="s">
        <v>31</v>
      </c>
      <c r="B8" s="3"/>
      <c r="C8" s="3"/>
      <c r="D8" s="3"/>
      <c r="E8" s="3"/>
    </row>
    <row r="9" spans="1:4" ht="15">
      <c r="A9" s="4" t="s">
        <v>7</v>
      </c>
      <c r="B9" s="4" t="s">
        <v>0</v>
      </c>
      <c r="C9" s="4" t="s">
        <v>1</v>
      </c>
      <c r="D9" s="5" t="s">
        <v>8</v>
      </c>
    </row>
    <row r="10" spans="1:4" ht="15.75" thickBot="1">
      <c r="A10" s="6" t="s">
        <v>9</v>
      </c>
      <c r="B10" s="6" t="s">
        <v>10</v>
      </c>
      <c r="C10" s="7" t="s">
        <v>11</v>
      </c>
      <c r="D10" s="8" t="s">
        <v>2</v>
      </c>
    </row>
    <row r="11" spans="1:4" ht="19.5" customHeight="1" thickBot="1">
      <c r="A11" s="9"/>
      <c r="B11" s="10">
        <v>12</v>
      </c>
      <c r="C11" s="11">
        <f>ROUND(IF(A11&lt;=15,A11*1.4,IF(A11&lt;=30,15*1.4+(A11-15)*2.05,IF(A11&gt;30,15*1.4+15*2.05+(A11-30)*2.35))),0)</f>
        <v>0</v>
      </c>
      <c r="D11" s="12">
        <f>B11+C11</f>
        <v>12</v>
      </c>
    </row>
    <row r="12" spans="1:5" ht="15">
      <c r="A12" s="23" t="s">
        <v>18</v>
      </c>
      <c r="B12" s="23"/>
      <c r="C12" s="23"/>
      <c r="D12" s="23"/>
      <c r="E12" s="23"/>
    </row>
    <row r="13" spans="1:5" ht="15">
      <c r="A13" s="13"/>
      <c r="B13" s="13"/>
      <c r="C13" s="13"/>
      <c r="D13" s="13"/>
      <c r="E13" s="13"/>
    </row>
    <row r="14" spans="1:5" ht="18.75">
      <c r="A14" s="22" t="s">
        <v>12</v>
      </c>
      <c r="B14" s="22"/>
      <c r="C14" s="22"/>
      <c r="D14" s="22"/>
      <c r="E14" s="22"/>
    </row>
    <row r="15" spans="1:5" ht="18.75">
      <c r="A15" s="2" t="s">
        <v>36</v>
      </c>
      <c r="B15" s="14"/>
      <c r="C15" s="14"/>
      <c r="D15" s="14"/>
      <c r="E15" s="14"/>
    </row>
    <row r="16" spans="1:5" ht="18.75">
      <c r="A16" s="2" t="s">
        <v>30</v>
      </c>
      <c r="B16" s="14"/>
      <c r="C16" s="14"/>
      <c r="D16" s="14"/>
      <c r="E16" s="14"/>
    </row>
    <row r="17" spans="1:5" ht="18.75">
      <c r="A17" s="2" t="s">
        <v>28</v>
      </c>
      <c r="B17" s="14"/>
      <c r="C17" s="14"/>
      <c r="D17" s="14"/>
      <c r="E17" s="14"/>
    </row>
    <row r="18" spans="1:5" ht="21.75" thickBot="1">
      <c r="A18" s="2" t="s">
        <v>29</v>
      </c>
      <c r="B18" s="3"/>
      <c r="C18" s="3"/>
      <c r="D18" s="3"/>
      <c r="E18" s="3"/>
    </row>
    <row r="19" spans="1:5" ht="15">
      <c r="A19" s="4" t="s">
        <v>13</v>
      </c>
      <c r="B19" s="4" t="s">
        <v>7</v>
      </c>
      <c r="C19" s="4" t="s">
        <v>0</v>
      </c>
      <c r="D19" s="4" t="s">
        <v>1</v>
      </c>
      <c r="E19" s="5" t="s">
        <v>8</v>
      </c>
    </row>
    <row r="20" spans="1:5" ht="15.75" thickBot="1">
      <c r="A20" s="6" t="s">
        <v>14</v>
      </c>
      <c r="B20" s="6" t="s">
        <v>9</v>
      </c>
      <c r="C20" s="6" t="s">
        <v>10</v>
      </c>
      <c r="D20" s="7" t="s">
        <v>11</v>
      </c>
      <c r="E20" s="8" t="s">
        <v>2</v>
      </c>
    </row>
    <row r="21" spans="1:5" ht="24" customHeight="1" thickBot="1">
      <c r="A21" s="9"/>
      <c r="B21" s="9"/>
      <c r="C21" s="15">
        <f>A21*35</f>
        <v>0</v>
      </c>
      <c r="D21" s="11">
        <f>ROUND(IF(B21&lt;=50,B21*2.35,IF(B21&lt;=100,50*2.35+(B21-50)*3.25,IF(B21&lt;=200,50*2.35+50*3.25+(B21-100)*4.2,IF(B21&gt;200,50*2.35+50*3.25+100*4.2+(B21-200)*4.8)))),0)</f>
        <v>0</v>
      </c>
      <c r="E21" s="12">
        <f>C21+D21</f>
        <v>0</v>
      </c>
    </row>
    <row r="22" spans="1:5" ht="15">
      <c r="A22" s="23" t="s">
        <v>19</v>
      </c>
      <c r="B22" s="23"/>
      <c r="C22" s="23"/>
      <c r="D22" s="23"/>
      <c r="E22" s="23"/>
    </row>
    <row r="23" spans="1:5" ht="15">
      <c r="A23" s="13"/>
      <c r="B23" s="13"/>
      <c r="C23" s="13"/>
      <c r="D23" s="13"/>
      <c r="E23" s="13"/>
    </row>
    <row r="25" spans="1:5" ht="18.75">
      <c r="A25" s="22" t="s">
        <v>15</v>
      </c>
      <c r="B25" s="22"/>
      <c r="C25" s="22"/>
      <c r="D25" s="22"/>
      <c r="E25" s="22"/>
    </row>
    <row r="26" spans="1:5" ht="18.75">
      <c r="A26" s="2" t="s">
        <v>36</v>
      </c>
      <c r="B26" s="14"/>
      <c r="C26" s="14"/>
      <c r="D26" s="14"/>
      <c r="E26" s="14"/>
    </row>
    <row r="27" spans="1:5" ht="18.75">
      <c r="A27" s="2" t="s">
        <v>30</v>
      </c>
      <c r="B27" s="14"/>
      <c r="C27" s="14"/>
      <c r="D27" s="14"/>
      <c r="E27" s="14"/>
    </row>
    <row r="28" spans="1:5" ht="18.75">
      <c r="A28" s="2" t="s">
        <v>28</v>
      </c>
      <c r="B28" s="14"/>
      <c r="C28" s="14"/>
      <c r="D28" s="14"/>
      <c r="E28" s="14"/>
    </row>
    <row r="29" spans="1:5" ht="21.75" thickBot="1">
      <c r="A29" s="2" t="s">
        <v>29</v>
      </c>
      <c r="B29" s="3"/>
      <c r="C29" s="3"/>
      <c r="D29" s="3"/>
      <c r="E29" s="3"/>
    </row>
    <row r="30" spans="1:5" ht="15">
      <c r="A30" s="4" t="s">
        <v>13</v>
      </c>
      <c r="B30" s="4" t="s">
        <v>7</v>
      </c>
      <c r="C30" s="4" t="s">
        <v>0</v>
      </c>
      <c r="D30" s="4" t="s">
        <v>1</v>
      </c>
      <c r="E30" s="5" t="s">
        <v>8</v>
      </c>
    </row>
    <row r="31" spans="1:5" ht="15.75" thickBot="1">
      <c r="A31" s="6" t="s">
        <v>14</v>
      </c>
      <c r="B31" s="6" t="s">
        <v>9</v>
      </c>
      <c r="C31" s="6" t="s">
        <v>10</v>
      </c>
      <c r="D31" s="7" t="s">
        <v>11</v>
      </c>
      <c r="E31" s="8" t="s">
        <v>2</v>
      </c>
    </row>
    <row r="32" spans="1:5" ht="23.25" customHeight="1" thickBot="1">
      <c r="A32" s="9"/>
      <c r="B32" s="9"/>
      <c r="C32" s="15">
        <f>A32*65</f>
        <v>0</v>
      </c>
      <c r="D32" s="11">
        <f>ROUND(IF(B32&lt;=100,B32*3.6,IF(B32&lt;=200,100*3.6+(B32-100)*4.6,IF(B32&gt;200,100*3.6+100*4.6+(B32-200)*5.5))),0)</f>
        <v>0</v>
      </c>
      <c r="E32" s="12">
        <f>C32+D32</f>
        <v>0</v>
      </c>
    </row>
    <row r="33" spans="1:5" ht="15">
      <c r="A33" s="23" t="s">
        <v>18</v>
      </c>
      <c r="B33" s="23"/>
      <c r="C33" s="23"/>
      <c r="D33" s="23"/>
      <c r="E33" s="23"/>
    </row>
    <row r="34" ht="12.75">
      <c r="D34" s="16"/>
    </row>
    <row r="35" spans="1:5" ht="18.75">
      <c r="A35" s="22" t="s">
        <v>16</v>
      </c>
      <c r="B35" s="22"/>
      <c r="C35" s="22"/>
      <c r="D35" s="22"/>
      <c r="E35" s="22"/>
    </row>
    <row r="36" spans="1:5" ht="18.75">
      <c r="A36" s="2" t="s">
        <v>36</v>
      </c>
      <c r="B36" s="14"/>
      <c r="C36" s="14"/>
      <c r="D36" s="14"/>
      <c r="E36" s="14"/>
    </row>
    <row r="37" spans="1:5" ht="18.75">
      <c r="A37" s="2" t="s">
        <v>30</v>
      </c>
      <c r="B37" s="14"/>
      <c r="C37" s="14"/>
      <c r="D37" s="14"/>
      <c r="E37" s="14"/>
    </row>
    <row r="38" spans="1:5" ht="18.75">
      <c r="A38" s="2" t="s">
        <v>28</v>
      </c>
      <c r="B38" s="14"/>
      <c r="C38" s="14"/>
      <c r="D38" s="14"/>
      <c r="E38" s="14"/>
    </row>
    <row r="39" spans="1:5" ht="21.75" thickBot="1">
      <c r="A39" s="2" t="s">
        <v>29</v>
      </c>
      <c r="B39" s="3"/>
      <c r="C39" s="3"/>
      <c r="D39" s="3"/>
      <c r="E39" s="3"/>
    </row>
    <row r="40" spans="1:5" ht="15">
      <c r="A40" s="4" t="s">
        <v>13</v>
      </c>
      <c r="B40" s="4" t="s">
        <v>7</v>
      </c>
      <c r="C40" s="4" t="s">
        <v>0</v>
      </c>
      <c r="D40" s="4" t="s">
        <v>1</v>
      </c>
      <c r="E40" s="5" t="s">
        <v>8</v>
      </c>
    </row>
    <row r="41" spans="1:5" ht="15.75" thickBot="1">
      <c r="A41" s="6" t="s">
        <v>14</v>
      </c>
      <c r="B41" s="6" t="s">
        <v>9</v>
      </c>
      <c r="C41" s="6" t="s">
        <v>10</v>
      </c>
      <c r="D41" s="7" t="s">
        <v>11</v>
      </c>
      <c r="E41" s="8" t="s">
        <v>2</v>
      </c>
    </row>
    <row r="42" spans="1:5" ht="22.5" customHeight="1" thickBot="1">
      <c r="A42" s="9"/>
      <c r="B42" s="9"/>
      <c r="C42" s="15">
        <f>A42*65</f>
        <v>0</v>
      </c>
      <c r="D42" s="11">
        <f>ROUND(IF(B42&lt;=400,B42*3.75,IF(B42&gt;400,400*3.75+(B42-400)*4.45)),2)</f>
        <v>0</v>
      </c>
      <c r="E42" s="12">
        <f>C42+D42</f>
        <v>0</v>
      </c>
    </row>
    <row r="43" spans="1:5" ht="15">
      <c r="A43" s="23" t="s">
        <v>18</v>
      </c>
      <c r="B43" s="23"/>
      <c r="C43" s="23"/>
      <c r="D43" s="23"/>
      <c r="E43" s="23"/>
    </row>
    <row r="44" ht="12.75">
      <c r="D44" s="16"/>
    </row>
    <row r="45" ht="12.75">
      <c r="D45" s="16"/>
    </row>
  </sheetData>
  <sheetProtection/>
  <mergeCells count="12">
    <mergeCell ref="A1:E1"/>
    <mergeCell ref="A2:E2"/>
    <mergeCell ref="A3:E3"/>
    <mergeCell ref="A4:E4"/>
    <mergeCell ref="A6:E6"/>
    <mergeCell ref="A12:E12"/>
    <mergeCell ref="A14:E14"/>
    <mergeCell ref="A22:E22"/>
    <mergeCell ref="A25:E25"/>
    <mergeCell ref="A33:E33"/>
    <mergeCell ref="A35:E35"/>
    <mergeCell ref="A43:E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9">
      <selection activeCell="K34" sqref="K34"/>
    </sheetView>
  </sheetViews>
  <sheetFormatPr defaultColWidth="9.140625" defaultRowHeight="12.75"/>
  <cols>
    <col min="1" max="1" width="16.421875" style="0" customWidth="1"/>
    <col min="2" max="3" width="14.8515625" style="0" customWidth="1"/>
    <col min="4" max="4" width="15.57421875" style="0" customWidth="1"/>
    <col min="5" max="5" width="17.28125" style="0" customWidth="1"/>
  </cols>
  <sheetData>
    <row r="1" spans="1:5" ht="17.25">
      <c r="A1" s="24" t="s">
        <v>27</v>
      </c>
      <c r="B1" s="24"/>
      <c r="C1" s="24"/>
      <c r="D1" s="24"/>
      <c r="E1" s="24"/>
    </row>
    <row r="2" spans="1:5" ht="17.25">
      <c r="A2" s="24" t="s">
        <v>20</v>
      </c>
      <c r="B2" s="24"/>
      <c r="C2" s="24"/>
      <c r="D2" s="24"/>
      <c r="E2" s="24"/>
    </row>
    <row r="3" spans="1:5" ht="17.25">
      <c r="A3" s="24" t="s">
        <v>21</v>
      </c>
      <c r="B3" s="24"/>
      <c r="C3" s="24"/>
      <c r="D3" s="24"/>
      <c r="E3" s="24"/>
    </row>
    <row r="4" spans="1:5" ht="18.75">
      <c r="A4" s="22" t="s">
        <v>6</v>
      </c>
      <c r="B4" s="22"/>
      <c r="C4" s="22"/>
      <c r="D4" s="22"/>
      <c r="E4" s="22"/>
    </row>
    <row r="5" spans="1:5" ht="18.75">
      <c r="A5" s="2" t="s">
        <v>37</v>
      </c>
      <c r="B5" s="20"/>
      <c r="C5" s="20"/>
      <c r="D5" s="20"/>
      <c r="E5" s="20"/>
    </row>
    <row r="6" spans="1:5" ht="21.75" thickBot="1">
      <c r="A6" s="2" t="s">
        <v>33</v>
      </c>
      <c r="B6" s="3"/>
      <c r="C6" s="3"/>
      <c r="D6" s="3"/>
      <c r="E6" s="3"/>
    </row>
    <row r="7" spans="1:4" ht="15">
      <c r="A7" s="4" t="s">
        <v>22</v>
      </c>
      <c r="B7" s="4" t="s">
        <v>0</v>
      </c>
      <c r="C7" s="4" t="s">
        <v>1</v>
      </c>
      <c r="D7" s="5" t="s">
        <v>23</v>
      </c>
    </row>
    <row r="8" spans="1:4" ht="15.75" thickBot="1">
      <c r="A8" s="6" t="s">
        <v>24</v>
      </c>
      <c r="B8" s="6" t="s">
        <v>10</v>
      </c>
      <c r="C8" s="7" t="s">
        <v>11</v>
      </c>
      <c r="D8" s="8" t="s">
        <v>2</v>
      </c>
    </row>
    <row r="9" spans="1:4" ht="19.5" customHeight="1" thickBot="1">
      <c r="A9" s="9"/>
      <c r="B9" s="10">
        <v>12</v>
      </c>
      <c r="C9" s="11">
        <f>ROUND(IF(A9&lt;=15,A9*1.4,IF(A9&lt;=30,15*1.4+(A9-15)*2.05,IF(A9&gt;30,15*1.4+15*2.05+(A9-30)*2.35))),0)</f>
        <v>0</v>
      </c>
      <c r="D9" s="12">
        <f>B9+C9</f>
        <v>12</v>
      </c>
    </row>
    <row r="10" spans="1:5" ht="15">
      <c r="A10" s="23" t="s">
        <v>25</v>
      </c>
      <c r="B10" s="23"/>
      <c r="C10" s="23"/>
      <c r="D10" s="23"/>
      <c r="E10" s="23"/>
    </row>
    <row r="11" spans="1:5" ht="15">
      <c r="A11" s="18"/>
      <c r="B11" s="18"/>
      <c r="C11" s="18"/>
      <c r="D11" s="18"/>
      <c r="E11" s="18"/>
    </row>
    <row r="12" spans="1:5" ht="18.75">
      <c r="A12" s="22" t="s">
        <v>12</v>
      </c>
      <c r="B12" s="22"/>
      <c r="C12" s="22"/>
      <c r="D12" s="22"/>
      <c r="E12" s="22"/>
    </row>
    <row r="13" spans="1:5" ht="18.75">
      <c r="A13" s="2" t="s">
        <v>37</v>
      </c>
      <c r="B13" s="17"/>
      <c r="C13" s="17"/>
      <c r="D13" s="17"/>
      <c r="E13" s="17"/>
    </row>
    <row r="14" spans="1:5" ht="18.75">
      <c r="A14" s="2" t="s">
        <v>32</v>
      </c>
      <c r="B14" s="17"/>
      <c r="C14" s="17"/>
      <c r="D14" s="17"/>
      <c r="E14" s="17"/>
    </row>
    <row r="15" spans="1:5" ht="18.75">
      <c r="A15" s="21" t="s">
        <v>34</v>
      </c>
      <c r="B15" s="17"/>
      <c r="C15" s="17"/>
      <c r="D15" s="17"/>
      <c r="E15" s="17"/>
    </row>
    <row r="16" spans="1:5" ht="21.75" thickBot="1">
      <c r="A16" s="21" t="s">
        <v>35</v>
      </c>
      <c r="B16" s="3"/>
      <c r="C16" s="3"/>
      <c r="D16" s="3"/>
      <c r="E16" s="3"/>
    </row>
    <row r="17" spans="1:5" ht="15">
      <c r="A17" s="4" t="s">
        <v>13</v>
      </c>
      <c r="B17" s="4" t="s">
        <v>22</v>
      </c>
      <c r="C17" s="4" t="s">
        <v>0</v>
      </c>
      <c r="D17" s="4" t="s">
        <v>1</v>
      </c>
      <c r="E17" s="5" t="s">
        <v>23</v>
      </c>
    </row>
    <row r="18" spans="1:5" ht="15.75" thickBot="1">
      <c r="A18" s="6" t="s">
        <v>14</v>
      </c>
      <c r="B18" s="6" t="s">
        <v>24</v>
      </c>
      <c r="C18" s="6" t="s">
        <v>10</v>
      </c>
      <c r="D18" s="7" t="s">
        <v>11</v>
      </c>
      <c r="E18" s="8" t="s">
        <v>2</v>
      </c>
    </row>
    <row r="19" spans="1:8" ht="24" customHeight="1" thickBot="1">
      <c r="A19" s="9"/>
      <c r="B19" s="9"/>
      <c r="C19" s="15">
        <f>A19*35</f>
        <v>0</v>
      </c>
      <c r="D19" s="11">
        <f>ROUND(IF(B19&lt;=50,B19*2.35,IF(B19&lt;=100,50*2.35+(B19-50)*3.25,IF(B19&lt;=200,50*2.35+50*3.25+(B19-100)*4.2,IF(B19&gt;200,50*2.35+50*3.25+100*4.2+(B19-200)*4.8)))),0)</f>
        <v>0</v>
      </c>
      <c r="E19" s="12">
        <f>C19+D19</f>
        <v>0</v>
      </c>
      <c r="H19" s="19"/>
    </row>
    <row r="20" spans="1:5" ht="15">
      <c r="A20" s="23" t="s">
        <v>26</v>
      </c>
      <c r="B20" s="23"/>
      <c r="C20" s="23"/>
      <c r="D20" s="23"/>
      <c r="E20" s="23"/>
    </row>
    <row r="21" spans="1:5" ht="15">
      <c r="A21" s="18"/>
      <c r="B21" s="18"/>
      <c r="C21" s="18"/>
      <c r="D21" s="18"/>
      <c r="E21" s="18"/>
    </row>
    <row r="23" spans="1:5" ht="18.75">
      <c r="A23" s="22" t="s">
        <v>15</v>
      </c>
      <c r="B23" s="22"/>
      <c r="C23" s="22"/>
      <c r="D23" s="22"/>
      <c r="E23" s="22"/>
    </row>
    <row r="24" spans="1:5" ht="18.75">
      <c r="A24" s="2" t="s">
        <v>37</v>
      </c>
      <c r="B24" s="17"/>
      <c r="C24" s="17"/>
      <c r="D24" s="17"/>
      <c r="E24" s="17"/>
    </row>
    <row r="25" spans="1:5" ht="18.75">
      <c r="A25" s="2" t="s">
        <v>32</v>
      </c>
      <c r="B25" s="17"/>
      <c r="C25" s="17"/>
      <c r="D25" s="17"/>
      <c r="E25" s="17"/>
    </row>
    <row r="26" spans="1:5" ht="18.75">
      <c r="A26" s="21" t="s">
        <v>34</v>
      </c>
      <c r="B26" s="17"/>
      <c r="C26" s="17"/>
      <c r="D26" s="17"/>
      <c r="E26" s="17"/>
    </row>
    <row r="27" spans="1:5" ht="21.75" thickBot="1">
      <c r="A27" s="21" t="s">
        <v>35</v>
      </c>
      <c r="B27" s="3"/>
      <c r="C27" s="3"/>
      <c r="D27" s="3"/>
      <c r="E27" s="3"/>
    </row>
    <row r="28" spans="1:5" ht="15">
      <c r="A28" s="4" t="s">
        <v>13</v>
      </c>
      <c r="B28" s="4" t="s">
        <v>22</v>
      </c>
      <c r="C28" s="4" t="s">
        <v>0</v>
      </c>
      <c r="D28" s="4" t="s">
        <v>1</v>
      </c>
      <c r="E28" s="5" t="s">
        <v>23</v>
      </c>
    </row>
    <row r="29" spans="1:5" ht="15.75" thickBot="1">
      <c r="A29" s="6" t="s">
        <v>14</v>
      </c>
      <c r="B29" s="6" t="s">
        <v>24</v>
      </c>
      <c r="C29" s="6" t="s">
        <v>10</v>
      </c>
      <c r="D29" s="7" t="s">
        <v>11</v>
      </c>
      <c r="E29" s="8" t="s">
        <v>2</v>
      </c>
    </row>
    <row r="30" spans="1:5" ht="23.25" customHeight="1" thickBot="1">
      <c r="A30" s="9"/>
      <c r="B30" s="9"/>
      <c r="C30" s="15">
        <f>A30*65</f>
        <v>0</v>
      </c>
      <c r="D30" s="11">
        <f>ROUND(IF(B30&lt;=100,B30*3.6,IF(B30&lt;=200,100*3.6+(B30-100)*4.6,IF(B30&gt;200,100*3.6+100*4.6+(B30-200)*5.5))),0)</f>
        <v>0</v>
      </c>
      <c r="E30" s="12">
        <f>C30+D30</f>
        <v>0</v>
      </c>
    </row>
    <row r="31" spans="1:5" ht="15">
      <c r="A31" s="23" t="s">
        <v>26</v>
      </c>
      <c r="B31" s="23"/>
      <c r="C31" s="23"/>
      <c r="D31" s="23"/>
      <c r="E31" s="23"/>
    </row>
    <row r="32" ht="12.75">
      <c r="D32" s="16"/>
    </row>
    <row r="33" spans="1:5" ht="18.75">
      <c r="A33" s="22" t="s">
        <v>16</v>
      </c>
      <c r="B33" s="22"/>
      <c r="C33" s="22"/>
      <c r="D33" s="22"/>
      <c r="E33" s="22"/>
    </row>
    <row r="34" spans="1:5" ht="18.75">
      <c r="A34" s="2" t="s">
        <v>37</v>
      </c>
      <c r="B34" s="17"/>
      <c r="C34" s="17"/>
      <c r="D34" s="17"/>
      <c r="E34" s="17"/>
    </row>
    <row r="35" spans="1:5" ht="18.75">
      <c r="A35" s="2" t="s">
        <v>32</v>
      </c>
      <c r="B35" s="17"/>
      <c r="C35" s="17"/>
      <c r="D35" s="17"/>
      <c r="E35" s="17"/>
    </row>
    <row r="36" spans="1:5" ht="18.75">
      <c r="A36" s="21" t="s">
        <v>34</v>
      </c>
      <c r="B36" s="17"/>
      <c r="C36" s="17"/>
      <c r="D36" s="17"/>
      <c r="E36" s="17"/>
    </row>
    <row r="37" spans="1:5" ht="21.75" thickBot="1">
      <c r="A37" s="21" t="s">
        <v>35</v>
      </c>
      <c r="B37" s="3"/>
      <c r="C37" s="3"/>
      <c r="D37" s="3"/>
      <c r="E37" s="3"/>
    </row>
    <row r="38" spans="1:5" ht="15">
      <c r="A38" s="4" t="s">
        <v>13</v>
      </c>
      <c r="B38" s="4" t="s">
        <v>22</v>
      </c>
      <c r="C38" s="4" t="s">
        <v>0</v>
      </c>
      <c r="D38" s="4" t="s">
        <v>1</v>
      </c>
      <c r="E38" s="5" t="s">
        <v>23</v>
      </c>
    </row>
    <row r="39" spans="1:5" ht="15.75" thickBot="1">
      <c r="A39" s="6" t="s">
        <v>14</v>
      </c>
      <c r="B39" s="6" t="s">
        <v>24</v>
      </c>
      <c r="C39" s="6" t="s">
        <v>10</v>
      </c>
      <c r="D39" s="7" t="s">
        <v>11</v>
      </c>
      <c r="E39" s="8" t="s">
        <v>2</v>
      </c>
    </row>
    <row r="40" spans="1:5" ht="22.5" customHeight="1" thickBot="1">
      <c r="A40" s="9"/>
      <c r="B40" s="9"/>
      <c r="C40" s="15">
        <f>A40*65</f>
        <v>0</v>
      </c>
      <c r="D40" s="11">
        <f>ROUND(IF(B40&lt;=400,B40*3.75,IF(B40&gt;400,400*3.75+(B40-400)*4.45)),2)</f>
        <v>0</v>
      </c>
      <c r="E40" s="12">
        <f>C40+D40</f>
        <v>0</v>
      </c>
    </row>
    <row r="41" spans="1:5" ht="15">
      <c r="A41" s="23" t="s">
        <v>26</v>
      </c>
      <c r="B41" s="23"/>
      <c r="C41" s="23"/>
      <c r="D41" s="23"/>
      <c r="E41" s="23"/>
    </row>
    <row r="42" ht="12.75">
      <c r="D42" s="16"/>
    </row>
    <row r="43" ht="12.75">
      <c r="D43" s="16"/>
    </row>
  </sheetData>
  <sheetProtection/>
  <mergeCells count="11">
    <mergeCell ref="A20:E20"/>
    <mergeCell ref="A23:E23"/>
    <mergeCell ref="A31:E31"/>
    <mergeCell ref="A33:E33"/>
    <mergeCell ref="A41:E41"/>
    <mergeCell ref="A1:E1"/>
    <mergeCell ref="A2:E2"/>
    <mergeCell ref="A3:E3"/>
    <mergeCell ref="A4:E4"/>
    <mergeCell ref="A10:E10"/>
    <mergeCell ref="A12:E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ACE</cp:lastModifiedBy>
  <cp:lastPrinted>2016-02-25T21:32:21Z</cp:lastPrinted>
  <dcterms:created xsi:type="dcterms:W3CDTF">2012-06-26T10:01:56Z</dcterms:created>
  <dcterms:modified xsi:type="dcterms:W3CDTF">2016-03-01T08:51:06Z</dcterms:modified>
  <cp:category/>
  <cp:version/>
  <cp:contentType/>
  <cp:contentStatus/>
</cp:coreProperties>
</file>